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nier\Documents\a faire\"/>
    </mc:Choice>
  </mc:AlternateContent>
  <bookViews>
    <workbookView xWindow="0" yWindow="0" windowWidth="23040" windowHeight="9975"/>
  </bookViews>
  <sheets>
    <sheet name="Feuil1" sheetId="1" r:id="rId1"/>
  </sheets>
  <calcPr calcId="152511"/>
  <customWorkbookViews>
    <customWorkbookView name="Devaux Jean-Pierre - Affichage personnalisé" guid="{0046884E-BDC9-43A9-862A-DCBD9D3C8CBE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5" i="1" l="1"/>
  <c r="F24" i="1" l="1"/>
  <c r="C16" i="1"/>
  <c r="F5" i="1"/>
  <c r="R4" i="1" l="1"/>
  <c r="L4" i="1"/>
  <c r="K22" i="1"/>
  <c r="C9" i="1"/>
  <c r="L9" i="1" s="1"/>
  <c r="F9" i="1" l="1"/>
  <c r="D9" i="1"/>
  <c r="R9" i="1" s="1"/>
  <c r="L11" i="1" s="1"/>
</calcChain>
</file>

<file path=xl/sharedStrings.xml><?xml version="1.0" encoding="utf-8"?>
<sst xmlns="http://schemas.openxmlformats.org/spreadsheetml/2006/main" count="23" uniqueCount="22">
  <si>
    <t>Montant de la cotisation pension civile AVEC surcotisation</t>
  </si>
  <si>
    <t>Montant de la cotisation pension civile SANS surcotisation</t>
  </si>
  <si>
    <t>Taux de rémunération en %</t>
  </si>
  <si>
    <t>IM</t>
  </si>
  <si>
    <t>TB à temps plein</t>
  </si>
  <si>
    <t>Différence :</t>
  </si>
  <si>
    <t>Valeur mensuelle IM</t>
  </si>
  <si>
    <t>% de la retenue pension civile année 2016</t>
  </si>
  <si>
    <t>% de la contribution employeur année 2016</t>
  </si>
  <si>
    <r>
      <rPr>
        <b/>
        <sz val="11"/>
        <color theme="1"/>
        <rFont val="Calibri"/>
        <family val="2"/>
        <scheme val="minor"/>
      </rPr>
      <t>IM</t>
    </r>
    <r>
      <rPr>
        <sz val="11"/>
        <color theme="1"/>
        <rFont val="Calibri"/>
        <family val="2"/>
        <scheme val="minor"/>
      </rPr>
      <t xml:space="preserve"> : Indice Majoré 
(voir feuille de salaire)</t>
    </r>
  </si>
  <si>
    <t>% du temps plein obtenu</t>
  </si>
  <si>
    <t xml:space="preserve"> % Traitement brut à temps plein</t>
  </si>
  <si>
    <t xml:space="preserve">% de la retenue surcotisée pension civile année 2016 pour un temps partiel de : </t>
  </si>
  <si>
    <t>Si %Temps Partiel ≥ 80</t>
  </si>
  <si>
    <t>Si %Temps Partiel &lt; 80</t>
  </si>
  <si>
    <t xml:space="preserve">pour un temps partiel de : </t>
  </si>
  <si>
    <t>Inscrire votre IM ----&gt;</t>
  </si>
  <si>
    <t>Traitement perçu</t>
  </si>
  <si>
    <r>
      <t xml:space="preserve">Feuille de calculs de la surcotisation selon le temps partiel choisi pour les </t>
    </r>
    <r>
      <rPr>
        <b/>
        <u/>
        <sz val="11"/>
        <color rgb="FFFF0000"/>
        <rFont val="Calibri"/>
        <family val="2"/>
        <scheme val="minor"/>
      </rPr>
      <t>ENSEIGNANTS EXERÇANT DANS LES ÉTABLISSEMENTS DU SECOND DEGRÉ</t>
    </r>
  </si>
  <si>
    <r>
      <t xml:space="preserve">Inscrire votre nombre d'heures dues à temps complet ----&gt;
</t>
    </r>
    <r>
      <rPr>
        <b/>
        <sz val="10"/>
        <color rgb="FFFF0000"/>
        <rFont val="Calibri"/>
        <family val="2"/>
        <scheme val="minor"/>
      </rPr>
      <t>(15h, 17h, 18h, 20h, 21h)</t>
    </r>
  </si>
  <si>
    <r>
      <t xml:space="preserve">Inscrire votre nombre d'heures de temps partiel demandé ----&gt;
</t>
    </r>
    <r>
      <rPr>
        <b/>
        <sz val="9"/>
        <color rgb="FFFF0000"/>
        <rFont val="Calibri"/>
        <family val="2"/>
        <scheme val="minor"/>
      </rPr>
      <t>(9h, 10h, 11h, 12h, 13h, 14h, 15h, 16h...)</t>
    </r>
  </si>
  <si>
    <t>(Ce % ne peut pas être &gt; à 90 % et &lt; à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</si>
</sst>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3993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top" wrapText="1"/>
    </xf>
    <xf numFmtId="2" fontId="0" fillId="0" borderId="0" xfId="0" applyNumberFormat="1"/>
    <xf numFmtId="0" fontId="0" fillId="0" borderId="0" xfId="0" applyFill="1" applyBorder="1"/>
    <xf numFmtId="0" fontId="0" fillId="0" borderId="11" xfId="0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164" fontId="5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0" fillId="0" borderId="0" xfId="0" applyNumberFormat="1" applyFont="1"/>
    <xf numFmtId="164" fontId="0" fillId="0" borderId="15" xfId="0" applyNumberFormat="1" applyBorder="1" applyAlignment="1">
      <alignment horizontal="center"/>
    </xf>
    <xf numFmtId="2" fontId="0" fillId="0" borderId="0" xfId="0" applyNumberFormat="1" applyBorder="1"/>
    <xf numFmtId="9" fontId="0" fillId="0" borderId="0" xfId="0" applyNumberFormat="1" applyBorder="1"/>
    <xf numFmtId="10" fontId="0" fillId="0" borderId="0" xfId="0" applyNumberFormat="1" applyBorder="1" applyAlignment="1">
      <alignment horizontal="center"/>
    </xf>
    <xf numFmtId="10" fontId="1" fillId="0" borderId="5" xfId="0" applyNumberFormat="1" applyFont="1" applyBorder="1" applyAlignment="1">
      <alignment horizontal="left"/>
    </xf>
    <xf numFmtId="2" fontId="1" fillId="0" borderId="0" xfId="0" applyNumberFormat="1" applyFont="1" applyBorder="1"/>
    <xf numFmtId="2" fontId="2" fillId="0" borderId="0" xfId="0" applyNumberFormat="1" applyFont="1" applyBorder="1"/>
    <xf numFmtId="2" fontId="6" fillId="0" borderId="0" xfId="0" applyNumberFormat="1" applyFont="1" applyBorder="1"/>
    <xf numFmtId="9" fontId="0" fillId="0" borderId="24" xfId="0" applyNumberFormat="1" applyBorder="1"/>
    <xf numFmtId="0" fontId="2" fillId="0" borderId="26" xfId="0" applyFont="1" applyBorder="1"/>
    <xf numFmtId="0" fontId="1" fillId="0" borderId="5" xfId="0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2" fontId="12" fillId="0" borderId="20" xfId="0" applyNumberFormat="1" applyFont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2" fontId="14" fillId="0" borderId="14" xfId="0" applyNumberFormat="1" applyFont="1" applyFill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shrinkToFit="1"/>
    </xf>
    <xf numFmtId="0" fontId="1" fillId="0" borderId="2" xfId="0" applyFont="1" applyBorder="1" applyAlignment="1">
      <alignment horizontal="left" shrinkToFit="1"/>
    </xf>
    <xf numFmtId="0" fontId="1" fillId="0" borderId="18" xfId="0" applyFont="1" applyBorder="1" applyAlignment="1">
      <alignment horizontal="left" shrinkToFit="1"/>
    </xf>
    <xf numFmtId="0" fontId="1" fillId="0" borderId="19" xfId="0" applyFont="1" applyBorder="1" applyAlignment="1">
      <alignment horizontal="left" shrinkToFit="1"/>
    </xf>
    <xf numFmtId="9" fontId="0" fillId="0" borderId="16" xfId="0" applyNumberFormat="1" applyBorder="1" applyAlignment="1">
      <alignment horizontal="center" shrinkToFit="1"/>
    </xf>
    <xf numFmtId="9" fontId="0" fillId="0" borderId="17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9" fontId="1" fillId="0" borderId="25" xfId="0" applyNumberFormat="1" applyFont="1" applyBorder="1" applyAlignment="1">
      <alignment horizontal="left"/>
    </xf>
    <xf numFmtId="9" fontId="1" fillId="0" borderId="26" xfId="0" applyNumberFormat="1" applyFont="1" applyBorder="1" applyAlignment="1">
      <alignment horizontal="left"/>
    </xf>
    <xf numFmtId="9" fontId="1" fillId="0" borderId="2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166791</xdr:colOff>
      <xdr:row>11</xdr:row>
      <xdr:rowOff>11430</xdr:rowOff>
    </xdr:from>
    <xdr:to>
      <xdr:col>15</xdr:col>
      <xdr:colOff>436246</xdr:colOff>
      <xdr:row>13</xdr:row>
      <xdr:rowOff>524783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51" y="2510790"/>
          <a:ext cx="894295" cy="1572533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11</xdr:row>
      <xdr:rowOff>22860</xdr:rowOff>
    </xdr:from>
    <xdr:to>
      <xdr:col>3</xdr:col>
      <xdr:colOff>440905</xdr:colOff>
      <xdr:row>13</xdr:row>
      <xdr:rowOff>536213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360" y="2522220"/>
          <a:ext cx="898105" cy="157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RowColHeaders="0" tabSelected="1" workbookViewId="0">
      <selection activeCell="G17" sqref="G17"/>
    </sheetView>
  </sheetViews>
  <sheetFormatPr baseColWidth="10" defaultColWidth="9.140625" defaultRowHeight="15" x14ac:dyDescent="0.25"/>
  <cols>
    <col min="1" max="1" width="28.140625" customWidth="1"/>
    <col min="3" max="3" width="11.42578125" customWidth="1"/>
    <col min="5" max="5" width="12" customWidth="1"/>
    <col min="7" max="7" width="12" customWidth="1"/>
    <col min="8" max="8" width="10" customWidth="1"/>
    <col min="9" max="9" width="11.28515625" customWidth="1"/>
    <col min="10" max="10" width="9.140625" customWidth="1"/>
    <col min="11" max="11" width="12.42578125" customWidth="1"/>
    <col min="12" max="12" width="10.140625" customWidth="1"/>
    <col min="14" max="14" width="8.42578125" customWidth="1"/>
    <col min="18" max="18" width="10" customWidth="1"/>
  </cols>
  <sheetData>
    <row r="1" spans="1:19" ht="15.75" thickBot="1" x14ac:dyDescent="0.3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19" ht="15.75" thickBot="1" x14ac:dyDescent="0.3"/>
    <row r="3" spans="1:19" ht="15.75" thickBot="1" x14ac:dyDescent="0.3">
      <c r="D3" s="62" t="s">
        <v>11</v>
      </c>
      <c r="E3" s="63"/>
      <c r="F3" s="63"/>
      <c r="G3" s="64"/>
      <c r="H3" s="1"/>
      <c r="I3" s="45" t="s">
        <v>0</v>
      </c>
      <c r="J3" s="46"/>
      <c r="K3" s="46"/>
      <c r="L3" s="47"/>
      <c r="M3" s="48"/>
      <c r="O3" s="45" t="s">
        <v>1</v>
      </c>
      <c r="P3" s="46"/>
      <c r="Q3" s="46"/>
      <c r="R3" s="47"/>
      <c r="S3" s="48"/>
    </row>
    <row r="4" spans="1:19" ht="15.75" thickBot="1" x14ac:dyDescent="0.3">
      <c r="A4" s="24"/>
      <c r="D4" s="49" t="s">
        <v>13</v>
      </c>
      <c r="E4" s="50"/>
      <c r="F4" s="49" t="s">
        <v>14</v>
      </c>
      <c r="G4" s="50"/>
      <c r="H4" s="2"/>
      <c r="I4" s="65" t="s">
        <v>15</v>
      </c>
      <c r="J4" s="66"/>
      <c r="K4" s="67"/>
      <c r="L4" s="26" t="e">
        <f>C16</f>
        <v>#DIV/0!</v>
      </c>
      <c r="M4" s="23"/>
      <c r="O4" s="65" t="s">
        <v>15</v>
      </c>
      <c r="P4" s="66"/>
      <c r="Q4" s="67"/>
      <c r="R4" s="26" t="e">
        <f>C16</f>
        <v>#DIV/0!</v>
      </c>
      <c r="S4" s="23"/>
    </row>
    <row r="5" spans="1:19" ht="15.75" thickBot="1" x14ac:dyDescent="0.3">
      <c r="A5" s="32" t="s">
        <v>2</v>
      </c>
      <c r="C5" s="3"/>
      <c r="D5" s="51" t="e">
        <f>ROUND((B16*4/7)+40,1)</f>
        <v>#DIV/0!</v>
      </c>
      <c r="E5" s="52"/>
      <c r="F5" s="53" t="e">
        <f>B16</f>
        <v>#DIV/0!</v>
      </c>
      <c r="G5" s="54"/>
      <c r="H5" s="4"/>
    </row>
    <row r="6" spans="1:19" x14ac:dyDescent="0.25">
      <c r="A6" s="3"/>
      <c r="C6" s="3"/>
      <c r="D6" s="14"/>
      <c r="E6" s="10">
        <v>85.7</v>
      </c>
      <c r="F6" s="15"/>
      <c r="G6" s="15"/>
      <c r="H6" s="4"/>
      <c r="I6" s="4"/>
    </row>
    <row r="7" spans="1:19" ht="30.75" thickBot="1" x14ac:dyDescent="0.3">
      <c r="A7" s="5"/>
      <c r="B7" s="9" t="s">
        <v>3</v>
      </c>
      <c r="C7" s="25" t="s">
        <v>4</v>
      </c>
      <c r="D7" s="4"/>
      <c r="E7" s="4"/>
      <c r="F7" s="4"/>
      <c r="G7" s="4"/>
      <c r="H7" s="4"/>
      <c r="I7" s="4"/>
    </row>
    <row r="8" spans="1:19" ht="15.75" thickBot="1" x14ac:dyDescent="0.3">
      <c r="D8" s="59" t="s">
        <v>17</v>
      </c>
      <c r="E8" s="60"/>
      <c r="F8" s="60"/>
      <c r="G8" s="61"/>
      <c r="H8" s="6"/>
      <c r="I8" s="6"/>
      <c r="J8" s="6"/>
      <c r="K8" s="6"/>
      <c r="L8" s="6"/>
      <c r="M8" s="6"/>
      <c r="N8" s="6"/>
      <c r="P8" s="6"/>
      <c r="Q8" s="6"/>
      <c r="R8" s="6"/>
      <c r="S8" s="6"/>
    </row>
    <row r="9" spans="1:19" ht="19.5" thickBot="1" x14ac:dyDescent="0.3">
      <c r="A9" s="11" t="s">
        <v>16</v>
      </c>
      <c r="B9" s="33"/>
      <c r="C9" s="34">
        <f>B9*B20</f>
        <v>0</v>
      </c>
      <c r="D9" s="55" t="e">
        <f>IF(B16&gt;=80,C9*D5/100,0)</f>
        <v>#DIV/0!</v>
      </c>
      <c r="E9" s="56"/>
      <c r="F9" s="57" t="e">
        <f>IF(B16&lt;80,C9*F5/100,0)</f>
        <v>#DIV/0!</v>
      </c>
      <c r="G9" s="58"/>
      <c r="H9" s="16"/>
      <c r="I9" s="6"/>
      <c r="J9" s="20"/>
      <c r="K9" s="20"/>
      <c r="L9" s="35" t="e">
        <f>C9*F24/100</f>
        <v>#DIV/0!</v>
      </c>
      <c r="M9" s="20"/>
      <c r="N9" s="20"/>
      <c r="P9" s="21"/>
      <c r="Q9" s="21"/>
      <c r="R9" s="36" t="e">
        <f>IF(F9=0,D9*F27/100,F9*F27/100)</f>
        <v>#DIV/0!</v>
      </c>
      <c r="S9" s="21"/>
    </row>
    <row r="10" spans="1:19" ht="30.75" thickBot="1" x14ac:dyDescent="0.3">
      <c r="A10" s="8" t="s">
        <v>9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6"/>
      <c r="Q10" s="6"/>
      <c r="R10" s="6"/>
      <c r="S10" s="6"/>
    </row>
    <row r="11" spans="1:19" ht="15.75" thickBot="1" x14ac:dyDescent="0.3">
      <c r="A11" s="3"/>
      <c r="B11" s="7"/>
      <c r="C11" s="6"/>
      <c r="D11" s="6"/>
      <c r="E11" s="6"/>
      <c r="F11" s="6"/>
      <c r="G11" s="6"/>
      <c r="H11" s="6"/>
      <c r="I11" s="20"/>
      <c r="J11" s="22"/>
      <c r="K11" s="28" t="s">
        <v>5</v>
      </c>
      <c r="L11" s="37" t="e">
        <f>L9-R9</f>
        <v>#DIV/0!</v>
      </c>
      <c r="M11" s="22"/>
      <c r="N11" s="22"/>
      <c r="P11" s="6"/>
      <c r="Q11" s="6"/>
      <c r="R11" s="6"/>
      <c r="S11" s="6"/>
    </row>
    <row r="12" spans="1:19" ht="69.75" thickBot="1" x14ac:dyDescent="0.3">
      <c r="A12" s="11" t="s">
        <v>19</v>
      </c>
      <c r="B12" s="3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</row>
    <row r="13" spans="1:19" ht="15.75" thickBot="1" x14ac:dyDescent="0.3">
      <c r="A13" s="3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</row>
    <row r="14" spans="1:19" ht="81" thickBot="1" x14ac:dyDescent="0.3">
      <c r="A14" s="11" t="s">
        <v>20</v>
      </c>
      <c r="B14" s="3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P14" s="6"/>
      <c r="Q14" s="6"/>
      <c r="R14" s="6"/>
      <c r="S14" s="6"/>
    </row>
    <row r="15" spans="1:19" ht="19.5" thickBot="1" x14ac:dyDescent="0.3">
      <c r="A15" s="12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6"/>
      <c r="Q15" s="6"/>
      <c r="R15" s="6"/>
      <c r="S15" s="6"/>
    </row>
    <row r="16" spans="1:19" ht="75.599999999999994" customHeight="1" thickBot="1" x14ac:dyDescent="0.3">
      <c r="A16" s="13" t="s">
        <v>10</v>
      </c>
      <c r="B16" s="39" t="e">
        <f>IF(OR((B14*100/B12)&gt;90,(B14*100/B12)&lt;50),"Changer la valeur du nombre d'heures à temps partiel",B14*100/B12)</f>
        <v>#DIV/0!</v>
      </c>
      <c r="C16" s="40" t="e">
        <f>B16/100</f>
        <v>#DIV/0!</v>
      </c>
      <c r="D16" s="38" t="s">
        <v>21</v>
      </c>
      <c r="E16" s="6"/>
      <c r="F16" s="6"/>
      <c r="G16" s="6"/>
      <c r="H16" s="6"/>
      <c r="I16" s="6"/>
      <c r="J16" s="6"/>
      <c r="K16" s="6"/>
      <c r="L16" s="6"/>
      <c r="M16" s="6"/>
      <c r="N16" s="6"/>
      <c r="P16" s="6"/>
      <c r="Q16" s="6"/>
      <c r="R16" s="6"/>
      <c r="S16" s="6"/>
    </row>
    <row r="17" spans="1:19" ht="18.75" x14ac:dyDescent="0.25">
      <c r="A17" s="12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P17" s="6"/>
      <c r="Q17" s="6"/>
      <c r="R17" s="6"/>
      <c r="S17" s="6"/>
    </row>
    <row r="18" spans="1:19" x14ac:dyDescent="0.25">
      <c r="A18" s="3"/>
      <c r="B18" s="7"/>
      <c r="C18" s="6"/>
      <c r="D18" s="6"/>
      <c r="E18" s="6"/>
      <c r="F18" s="6"/>
      <c r="G18" s="6"/>
      <c r="H18" s="6"/>
      <c r="P18" s="6"/>
      <c r="Q18" s="6"/>
      <c r="R18" s="6"/>
      <c r="S18" s="6"/>
    </row>
    <row r="19" spans="1:19" ht="15.75" thickBot="1" x14ac:dyDescent="0.3"/>
    <row r="20" spans="1:19" ht="15.75" thickBot="1" x14ac:dyDescent="0.3">
      <c r="A20" s="32" t="s">
        <v>6</v>
      </c>
      <c r="B20" s="31">
        <v>4.6860249999999999</v>
      </c>
    </row>
    <row r="22" spans="1:19" x14ac:dyDescent="0.25">
      <c r="D22" s="41" t="s">
        <v>12</v>
      </c>
      <c r="E22" s="41"/>
      <c r="F22" s="41"/>
      <c r="G22" s="41"/>
      <c r="H22" s="41"/>
      <c r="I22" s="41"/>
      <c r="J22" s="41"/>
      <c r="K22" s="19" t="e">
        <f>C16</f>
        <v>#DIV/0!</v>
      </c>
    </row>
    <row r="23" spans="1:19" ht="15.75" thickBot="1" x14ac:dyDescent="0.3">
      <c r="D23" s="17"/>
      <c r="E23" s="17"/>
      <c r="F23" s="18"/>
      <c r="G23" s="17"/>
      <c r="H23" s="17"/>
    </row>
    <row r="24" spans="1:19" ht="15.75" thickBot="1" x14ac:dyDescent="0.3">
      <c r="D24" s="16"/>
      <c r="E24" s="16"/>
      <c r="F24" s="27" t="e">
        <f>(F27*B16/100)+(80/100*((F27+F30)*(100-B16)/100))</f>
        <v>#DIV/0!</v>
      </c>
      <c r="G24" s="16"/>
      <c r="H24" s="16"/>
    </row>
    <row r="26" spans="1:19" x14ac:dyDescent="0.25">
      <c r="D26" s="41" t="s">
        <v>7</v>
      </c>
      <c r="E26" s="41"/>
      <c r="F26" s="41"/>
      <c r="G26" s="41"/>
      <c r="H26" s="41"/>
    </row>
    <row r="27" spans="1:19" ht="15.75" thickBot="1" x14ac:dyDescent="0.3">
      <c r="F27" s="29">
        <v>10.29</v>
      </c>
    </row>
    <row r="29" spans="1:19" x14ac:dyDescent="0.25">
      <c r="D29" s="41" t="s">
        <v>8</v>
      </c>
      <c r="E29" s="41"/>
      <c r="F29" s="41"/>
      <c r="G29" s="41"/>
      <c r="H29" s="41"/>
    </row>
    <row r="30" spans="1:19" ht="15.75" thickBot="1" x14ac:dyDescent="0.3">
      <c r="F30" s="30">
        <v>30.6</v>
      </c>
    </row>
  </sheetData>
  <sheetProtection algorithmName="SHA-512" hashValue="+mlJr560pFzXcuBT+5oIlQnG4y6PdKmXASHvKv53DB82Q/2C0JNZg4oMQvoctLBjTNny48ZmXUC2N1EVKO7HZA==" saltValue="86eoGQu2tyOrJcWq/NPXfw==" spinCount="100000" sheet="1" objects="1" scenarios="1"/>
  <protectedRanges>
    <protectedRange algorithmName="SHA-512" hashValue="etnTdRTI36y7Pgl4uAbbXverhmQr91Gpqmb2S1PNzn0vBmOCedAeNkHA7Cg0k+bkTqRMNqYAXok10j2OOLMikw==" saltValue="Rvs3TuOZ0D65QXoP1kjHgA==" spinCount="100000" sqref="B20" name="Plage5"/>
    <protectedRange algorithmName="SHA-512" hashValue="Xoq5PjsFhEk2RFutD4jjL/SmDmTgGZ9Kvajux0LfxMnGMT+M+12Z6ad2EnTCdHm/0i+MUfnfTUsgYnsZhV9LcA==" saltValue="JgREbQH1BI564CIVZNe+HA==" spinCount="100000" sqref="F30" name="Plage4"/>
    <protectedRange algorithmName="SHA-512" hashValue="UCvwJDnpeY5FWypitPkgMvRziZd51ftRYOFMwdPJNHz5ZeuujGL/FEzUxl+o0Aq0cH7gUua/4vQjwMahXlqykg==" saltValue="mUbTX1VeLHDCSk8cTsy8gQ==" spinCount="100000" sqref="F27" name="Plage3"/>
    <protectedRange algorithmName="SHA-512" hashValue="jE1ChwUwmn/aXYrH+GSOrj5zC3TZokduOaYbh8g0ObLpCdCjE90tJCVxWzf5LLQF5gRuIGNh2OVkqPdKWvYUFA==" saltValue="P51qViK/QhWoTAWYuK6Lmg==" spinCount="100000" sqref="D24:H24" name="Plage2"/>
    <protectedRange algorithmName="SHA-512" hashValue="ToGSvMiabU0p6iITQiZfKMZqGoHQmKgglPxn9PxNiT32vKa3kNztbKK4zT936II7SZcDD3DfsXzOhEMM2IaGng==" saltValue="PwYMDq8ntM1LEhOKnQynoQ==" spinCount="100000" sqref="D5:G5" name="Plage1"/>
  </protectedRanges>
  <customSheetViews>
    <customSheetView guid="{0046884E-BDC9-43A9-862A-DCBD9D3C8CBE}">
      <selection activeCell="A19" sqref="A19"/>
      <pageMargins left="0.7" right="0.7" top="0.75" bottom="0.75" header="0.3" footer="0.3"/>
    </customSheetView>
  </customSheetViews>
  <mergeCells count="16">
    <mergeCell ref="D29:H29"/>
    <mergeCell ref="A1:S1"/>
    <mergeCell ref="I3:M3"/>
    <mergeCell ref="O3:S3"/>
    <mergeCell ref="D4:E4"/>
    <mergeCell ref="F4:G4"/>
    <mergeCell ref="D5:E5"/>
    <mergeCell ref="F5:G5"/>
    <mergeCell ref="D9:E9"/>
    <mergeCell ref="F9:G9"/>
    <mergeCell ref="D8:G8"/>
    <mergeCell ref="D3:G3"/>
    <mergeCell ref="D22:J22"/>
    <mergeCell ref="I4:K4"/>
    <mergeCell ref="O4:Q4"/>
    <mergeCell ref="D26:H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Devaux Jean-Pierre</dc:creator>
  <cp:lastModifiedBy>Thierry Vannier</cp:lastModifiedBy>
  <dcterms:created xsi:type="dcterms:W3CDTF">2016-02-16T09:49:20Z</dcterms:created>
  <dcterms:modified xsi:type="dcterms:W3CDTF">2017-03-06T09:44:56Z</dcterms:modified>
</cp:coreProperties>
</file>